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definedNames>
    <definedName function="false" hidden="false" name="HTML_1" vbProcedure="false">Planilha1!$A$1:$H$78</definedName>
    <definedName function="false" hidden="false" name="HTML_all" vbProcedure="false">Planilha1!$A$1:$H$78</definedName>
    <definedName function="false" hidden="false" name="HTML_tables" vbProcedure="false">Planilha1!$A$1:$A$1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<sst xmlns="http://schemas.openxmlformats.org/spreadsheetml/2006/main" count="153" uniqueCount="111">
  <si>
    <t xml:space="preserve">ESTRUTURA REMUNERATÓRIA</t>
  </si>
  <si>
    <t xml:space="preserve">SÍMBOLO: PJ</t>
  </si>
  <si>
    <t xml:space="preserve">CLASSE</t>
  </si>
  <si>
    <t xml:space="preserve">REFERÊNCIA</t>
  </si>
  <si>
    <t xml:space="preserve">VALOR</t>
  </si>
  <si>
    <t xml:space="preserve">SÍMBOLO</t>
  </si>
  <si>
    <t xml:space="preserve">PROMOTOR DE JUSTIÇA DE 1ª ENTRÂNCIA</t>
  </si>
  <si>
    <t xml:space="preserve">PJ1</t>
  </si>
  <si>
    <t xml:space="preserve">PROMOTOR DE JUSTIÇA DE 2ª ENTRÂNCIA</t>
  </si>
  <si>
    <t xml:space="preserve">PJ2</t>
  </si>
  <si>
    <t xml:space="preserve">PROMOTOR DE JUSTIÇA DE 3ª ENTRÂNCIA</t>
  </si>
  <si>
    <t xml:space="preserve">PJ3</t>
  </si>
  <si>
    <t xml:space="preserve">PROCURADOR DE JUSTIÇA</t>
  </si>
  <si>
    <t xml:space="preserve">PJ0</t>
  </si>
  <si>
    <t xml:space="preserve">Lei nº. 13.752/2018:</t>
  </si>
  <si>
    <t xml:space="preserve">https://sistemas.mpal.mp.br/transparencia/pd/66</t>
  </si>
  <si>
    <t xml:space="preserve">Lei nº. 13.753/2018:</t>
  </si>
  <si>
    <t xml:space="preserve">https://sistemas.mpal.mp.br/transparencia/pd/67</t>
  </si>
  <si>
    <t xml:space="preserve">Resolução CPJ 1/2019:</t>
  </si>
  <si>
    <t xml:space="preserve">https://sistemas.mpal.mp.br/transparencia/pd/65</t>
  </si>
  <si>
    <t xml:space="preserve">TABELA DOS ANALISTAS DO MP-AL</t>
  </si>
  <si>
    <t xml:space="preserve">NÍVEL</t>
  </si>
  <si>
    <t xml:space="preserve">TEMPO DE SERVIÇO</t>
  </si>
  <si>
    <t xml:space="preserve">PGJ C1</t>
  </si>
  <si>
    <t xml:space="preserve">PGJ C2</t>
  </si>
  <si>
    <t xml:space="preserve">PGJ C3</t>
  </si>
  <si>
    <t xml:space="preserve">PGJ C4</t>
  </si>
  <si>
    <t xml:space="preserve">PÓS (11%)</t>
  </si>
  <si>
    <t xml:space="preserve">MESTRADO (15%)</t>
  </si>
  <si>
    <t xml:space="preserve">DOUTORADO (19%)</t>
  </si>
  <si>
    <t xml:space="preserve">C</t>
  </si>
  <si>
    <t xml:space="preserve">I</t>
  </si>
  <si>
    <t xml:space="preserve">ATÉ 3 ANOS</t>
  </si>
  <si>
    <t xml:space="preserve">II</t>
  </si>
  <si>
    <t xml:space="preserve">A PARTIR DE 3 ANOS</t>
  </si>
  <si>
    <t xml:space="preserve">III</t>
  </si>
  <si>
    <t xml:space="preserve">A PARTIR DE 4 ANOS</t>
  </si>
  <si>
    <t xml:space="preserve">IV</t>
  </si>
  <si>
    <t xml:space="preserve">A PARTIR DE 5 ANOS</t>
  </si>
  <si>
    <t xml:space="preserve">V</t>
  </si>
  <si>
    <t xml:space="preserve">A PARTIR DE 6 ANOS</t>
  </si>
  <si>
    <t xml:space="preserve">B</t>
  </si>
  <si>
    <t xml:space="preserve">A PARTIR DE 8 ANOS</t>
  </si>
  <si>
    <t xml:space="preserve">A PARTIR DE 9 ANOS</t>
  </si>
  <si>
    <t xml:space="preserve">A PARTIR DE 10 ANOS</t>
  </si>
  <si>
    <t xml:space="preserve">A PARTIR DE 11 ANOS</t>
  </si>
  <si>
    <t xml:space="preserve">A PARTIR DE 12 ANOS</t>
  </si>
  <si>
    <t xml:space="preserve">A</t>
  </si>
  <si>
    <t xml:space="preserve">A PARTIR DE 14 ANOS</t>
  </si>
  <si>
    <t xml:space="preserve">A PARTIR DE 15 ANOS</t>
  </si>
  <si>
    <t xml:space="preserve">A PARTIR DE 16 ANOS</t>
  </si>
  <si>
    <t xml:space="preserve">A PARTIR DE 17 ANOS</t>
  </si>
  <si>
    <t xml:space="preserve">A PARTIR DE 18 ANOS</t>
  </si>
  <si>
    <t xml:space="preserve">Especial</t>
  </si>
  <si>
    <t xml:space="preserve">A PARTIR DE 20 ANOS</t>
  </si>
  <si>
    <t xml:space="preserve">A PARTIR DE 21 ANOS</t>
  </si>
  <si>
    <t xml:space="preserve">TABELA DOS TÉCNICOS DO MP-AL</t>
  </si>
  <si>
    <t xml:space="preserve">Classe</t>
  </si>
  <si>
    <t xml:space="preserve">PGJ B1</t>
  </si>
  <si>
    <t xml:space="preserve">PGJ B2</t>
  </si>
  <si>
    <t xml:space="preserve">PGJ B3</t>
  </si>
  <si>
    <t xml:space="preserve">PGJ B4</t>
  </si>
  <si>
    <t xml:space="preserve">PGJ B5</t>
  </si>
  <si>
    <t xml:space="preserve">GRAD (7%)</t>
  </si>
  <si>
    <t xml:space="preserve">Até 3 anos</t>
  </si>
  <si>
    <t xml:space="preserve">a partir de 3 anos</t>
  </si>
  <si>
    <t xml:space="preserve">a partir de 4 anos</t>
  </si>
  <si>
    <t xml:space="preserve">a partir de 5 anos</t>
  </si>
  <si>
    <t xml:space="preserve">a partir de 6 anos</t>
  </si>
  <si>
    <t xml:space="preserve">a partir de 8 anos</t>
  </si>
  <si>
    <t xml:space="preserve">a partir de 9 anos</t>
  </si>
  <si>
    <t xml:space="preserve">a partir de 10 anos</t>
  </si>
  <si>
    <t xml:space="preserve">a partir de 11 anos</t>
  </si>
  <si>
    <t xml:space="preserve">a partir de 12 anos</t>
  </si>
  <si>
    <t xml:space="preserve">a partir de 14 anos</t>
  </si>
  <si>
    <t xml:space="preserve">a partir de 15 anos</t>
  </si>
  <si>
    <t xml:space="preserve">a partir de 16 anos</t>
  </si>
  <si>
    <t xml:space="preserve">a partir de 17 anos</t>
  </si>
  <si>
    <t xml:space="preserve">a partir de 18 anos</t>
  </si>
  <si>
    <t xml:space="preserve">a partir de 20 anos</t>
  </si>
  <si>
    <t xml:space="preserve">a partir de 21 anos</t>
  </si>
  <si>
    <t xml:space="preserve">CARGOS EM COMISSÃO</t>
  </si>
  <si>
    <t xml:space="preserve">REMUNERAÇÃO</t>
  </si>
  <si>
    <t xml:space="preserve">AS-1</t>
  </si>
  <si>
    <t xml:space="preserve">AS-2</t>
  </si>
  <si>
    <t xml:space="preserve">AS-3</t>
  </si>
  <si>
    <t xml:space="preserve">DG-1</t>
  </si>
  <si>
    <t xml:space="preserve">DS-1</t>
  </si>
  <si>
    <t xml:space="preserve">FUNÇÕES GRATIFICADAS</t>
  </si>
  <si>
    <t xml:space="preserve">FG-1</t>
  </si>
  <si>
    <t xml:space="preserve">FG-2</t>
  </si>
  <si>
    <t xml:space="preserve">O símbolo PGJ-B aplica-se a todos os cargos de nível médio do Quadro de Serviços Auxiliares de Apoio Técnico e Administrativo do Ministério Público do Estado de Alagoas.</t>
  </si>
  <si>
    <t xml:space="preserve">O símbolo PGJ-C aplica-se a todos os cargos de nível superior do Quadro de Serviços Auxiliares de Apoio Técnico e Administrativo do Ministério Público do Estado de Alagoas.</t>
  </si>
  <si>
    <t xml:space="preserve">O símbolo AS-1 aplica-se a todos os cargos de provimento em comissão de nível superior do Quadro de Serviços Auxiliares de Apoio Técnico e Administrativo do Ministério Público do Estado de Alagoas.</t>
  </si>
  <si>
    <t xml:space="preserve">Os símbolos AS-2 e AS-3 aplicam-se a todos os cargos de provimento em comissão de nível médio do Quadro de Serviços Auxiliares de Apoio Técnico e Administrativo do Ministério Público do Estado de Alagoas.</t>
  </si>
  <si>
    <t xml:space="preserve">O símbolo DG1 aplica-se ao cargo de Diretor-Geral.</t>
  </si>
  <si>
    <t xml:space="preserve">O símbolo DS-1 aplica-se aos seguintes cargos: Consultor Jurídico, Diretor do Centro de Gerenciamento de Informática, Diretor de Comunicação Social, Diretor de Apoio Administrativo, Diretor de Programação e Orçamento, Diretor de Contabilidade e Finanças, Diretor de Pessoal, Diretor da Controladoria Interna e Chefe de Gabinete do Procurador-Geral de Justiça.</t>
  </si>
  <si>
    <t xml:space="preserve">Observações:</t>
  </si>
  <si>
    <t xml:space="preserve">1. Apenas os cargos efetivos gozam do direito de desenvolvimento de carreira, conforme determinação legal.</t>
  </si>
  <si>
    <t xml:space="preserve">2. A todos os cargos é pago auxílio-alimentação no valor de R$ 1.100,00 (mil e cem reais), conforme Lei 7.373/2012 e Ato PGJ nº 11/2020.</t>
  </si>
  <si>
    <t xml:space="preserve">3. Em junho de 2021, foi instituído auxílio-saúde para servidores e membros. Para os servidores, o valor foi de 13% do subsídio do Técnico do Ministério Público em início de carreira, que resultou em R$ 363,18, conforme Ato Pgj 07/2021, publicado em 11 de março de 2021. Para os Membros, foi aplicado o valor percentual de 4,4% do subsídio do cargo de Promotor de Justiça de 1ª entrância, que equivale a R$ 1.337,80, nos termos do Ato PGJ nº 12/2022, publicado em 23 de junho de 2022.</t>
  </si>
  <si>
    <t xml:space="preserve">Lei nº 7.245/2011:</t>
  </si>
  <si>
    <t xml:space="preserve">https://sistemas.mpal.mp.br/transparencia/pd/121 </t>
  </si>
  <si>
    <t xml:space="preserve">Lei nº 8.025/2018:</t>
  </si>
  <si>
    <t xml:space="preserve">https://sistemas.mpal.mp.br/transparencia/pd/68</t>
  </si>
  <si>
    <t xml:space="preserve">Lei nº 8.047/2018:</t>
  </si>
  <si>
    <t xml:space="preserve">https://sistemas.mpal.mp.br/transparencia/pd/71</t>
  </si>
  <si>
    <t xml:space="preserve">Lei nº 8.216/2019:</t>
  </si>
  <si>
    <t xml:space="preserve">https://sistemas.mpal.mp.br/transparencia/pd/69</t>
  </si>
  <si>
    <t xml:space="preserve">Lei nº 8.565/2021:</t>
  </si>
  <si>
    <t xml:space="preserve">https://sistemas.mpal.mp.br/transparencia/pd/70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</si>
</sst>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0000FF"/>
      <name val="Times New Roman"/>
      <family val="1"/>
      <charset val="1"/>
    </font>
    <font>
      <sz val="11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istemas.mpal.mp.br/transparencia/pd/66" TargetMode="External"/><Relationship Id="rId2" Type="http://schemas.openxmlformats.org/officeDocument/2006/relationships/hyperlink" Target="https://sistemas.mpal.mp.br/transparencia/pd/67" TargetMode="External"/><Relationship Id="rId3" Type="http://schemas.openxmlformats.org/officeDocument/2006/relationships/hyperlink" Target="https://sistemas.mpal.mp.br/transparencia/pd/65" TargetMode="External"/><Relationship Id="rId4" Type="http://schemas.openxmlformats.org/officeDocument/2006/relationships/hyperlink" Target="https://sistemas.mpal.mp.br/transparencia/pd/121" TargetMode="External"/><Relationship Id="rId5" Type="http://schemas.openxmlformats.org/officeDocument/2006/relationships/hyperlink" Target="https://sistemas.mpal.mp.br/transparencia/pd/68" TargetMode="External"/><Relationship Id="rId6" Type="http://schemas.openxmlformats.org/officeDocument/2006/relationships/hyperlink" Target="https://sistemas.mpal.mp.br/transparencia/pd/71" TargetMode="External"/><Relationship Id="rId7" Type="http://schemas.openxmlformats.org/officeDocument/2006/relationships/hyperlink" Target="https://sistemas.mpal.mp.br/transparencia/pd/69" TargetMode="External"/><Relationship Id="rId8" Type="http://schemas.openxmlformats.org/officeDocument/2006/relationships/hyperlink" Target="https://sistemas.mpal.mp.br/transparencia/pd/70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78"/>
  <sheetViews>
    <sheetView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E14" activeCellId="0" sqref="E14"/>
    </sheetView>
  </sheetViews>
  <sheetFormatPr defaultColWidth="11.55078125" defaultRowHeight="12.8" zeroHeight="false" outlineLevelRow="0" outlineLevelCol="0"/>
  <cols>
    <col collapsed="false" customWidth="true" hidden="false" outlineLevel="0" max="3" min="3" style="1" width="24.31"/>
    <col collapsed="false" customWidth="true" hidden="false" outlineLevel="0" max="4" min="4" style="1" width="14.16"/>
    <col collapsed="false" customWidth="true" hidden="false" outlineLevel="0" max="5" min="5" style="1" width="17.09"/>
    <col collapsed="false" customWidth="true" hidden="false" outlineLevel="0" max="6" min="6" style="1" width="16.26"/>
    <col collapsed="false" customWidth="true" hidden="false" outlineLevel="0" max="7" min="7" style="1" width="23.35"/>
    <col collapsed="false" customWidth="true" hidden="false" outlineLevel="0" max="8" min="8" style="1" width="24.45"/>
  </cols>
  <sheetData>
    <row r="1" customFormat="false" ht="1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 t="s">
        <v>3</v>
      </c>
      <c r="G3" s="2" t="s">
        <v>4</v>
      </c>
      <c r="H3" s="2" t="s">
        <v>5</v>
      </c>
      <c r="I3" s="3"/>
    </row>
    <row r="4" customFormat="false" ht="15" hidden="false" customHeight="false" outlineLevel="0" collapsed="false">
      <c r="A4" s="4" t="s">
        <v>6</v>
      </c>
      <c r="B4" s="4"/>
      <c r="C4" s="4"/>
      <c r="D4" s="4"/>
      <c r="E4" s="4"/>
      <c r="F4" s="4" t="n">
        <v>1</v>
      </c>
      <c r="G4" s="5" t="n">
        <v>30404.46374125</v>
      </c>
      <c r="H4" s="4" t="s">
        <v>7</v>
      </c>
      <c r="I4" s="3"/>
    </row>
    <row r="5" customFormat="false" ht="15" hidden="false" customHeight="false" outlineLevel="0" collapsed="false">
      <c r="A5" s="4" t="s">
        <v>8</v>
      </c>
      <c r="B5" s="4"/>
      <c r="C5" s="4"/>
      <c r="D5" s="4"/>
      <c r="E5" s="4"/>
      <c r="F5" s="6" t="n">
        <v>2</v>
      </c>
      <c r="G5" s="5" t="n">
        <v>32004.698675</v>
      </c>
      <c r="H5" s="6" t="s">
        <v>9</v>
      </c>
      <c r="I5" s="3"/>
    </row>
    <row r="6" customFormat="false" ht="15" hidden="false" customHeight="false" outlineLevel="0" collapsed="false">
      <c r="A6" s="4" t="s">
        <v>10</v>
      </c>
      <c r="B6" s="4"/>
      <c r="C6" s="4"/>
      <c r="D6" s="4"/>
      <c r="E6" s="4"/>
      <c r="F6" s="6" t="n">
        <v>3</v>
      </c>
      <c r="G6" s="7" t="n">
        <v>33689.156</v>
      </c>
      <c r="H6" s="6" t="s">
        <v>11</v>
      </c>
      <c r="I6" s="3"/>
    </row>
    <row r="7" customFormat="false" ht="15" hidden="false" customHeight="false" outlineLevel="0" collapsed="false">
      <c r="A7" s="4" t="s">
        <v>12</v>
      </c>
      <c r="B7" s="4"/>
      <c r="C7" s="4"/>
      <c r="D7" s="4"/>
      <c r="E7" s="4"/>
      <c r="F7" s="6" t="n">
        <v>4</v>
      </c>
      <c r="G7" s="7" t="n">
        <v>35462.27</v>
      </c>
      <c r="H7" s="6" t="s">
        <v>13</v>
      </c>
      <c r="I7" s="3"/>
    </row>
    <row r="8" customFormat="false" ht="15" hidden="false" customHeight="false" outlineLevel="0" collapsed="false">
      <c r="A8" s="4" t="s">
        <v>14</v>
      </c>
      <c r="B8" s="4"/>
      <c r="C8" s="8" t="s">
        <v>15</v>
      </c>
      <c r="D8" s="8"/>
      <c r="E8" s="8"/>
      <c r="F8" s="4"/>
      <c r="G8" s="4"/>
      <c r="H8" s="4"/>
      <c r="I8" s="3"/>
    </row>
    <row r="9" customFormat="false" ht="15" hidden="false" customHeight="false" outlineLevel="0" collapsed="false">
      <c r="A9" s="4" t="s">
        <v>16</v>
      </c>
      <c r="B9" s="4"/>
      <c r="C9" s="8" t="s">
        <v>17</v>
      </c>
      <c r="D9" s="8"/>
      <c r="E9" s="8"/>
      <c r="F9" s="4"/>
      <c r="G9" s="4"/>
      <c r="H9" s="4"/>
      <c r="I9" s="3"/>
    </row>
    <row r="10" customFormat="false" ht="15" hidden="false" customHeight="false" outlineLevel="0" collapsed="false">
      <c r="A10" s="4" t="s">
        <v>18</v>
      </c>
      <c r="B10" s="4"/>
      <c r="C10" s="8" t="s">
        <v>19</v>
      </c>
      <c r="D10" s="8"/>
      <c r="E10" s="8"/>
      <c r="F10" s="4"/>
      <c r="G10" s="4"/>
      <c r="H10" s="4"/>
      <c r="I10" s="3"/>
    </row>
    <row r="11" customFormat="false" ht="15" hidden="false" customHeight="false" outlineLevel="0" collapsed="false">
      <c r="A11" s="2" t="s">
        <v>20</v>
      </c>
      <c r="B11" s="2"/>
      <c r="C11" s="2"/>
      <c r="D11" s="2"/>
      <c r="E11" s="2"/>
      <c r="F11" s="2"/>
      <c r="G11" s="2"/>
      <c r="H11" s="2"/>
      <c r="I11" s="3"/>
    </row>
    <row r="12" customFormat="false" ht="15" hidden="false" customHeight="false" outlineLevel="0" collapsed="false">
      <c r="A12" s="2" t="s">
        <v>2</v>
      </c>
      <c r="B12" s="2" t="s">
        <v>21</v>
      </c>
      <c r="C12" s="2" t="s">
        <v>22</v>
      </c>
      <c r="D12" s="2"/>
      <c r="E12" s="2" t="s">
        <v>23</v>
      </c>
      <c r="F12" s="2" t="s">
        <v>24</v>
      </c>
      <c r="G12" s="2" t="s">
        <v>25</v>
      </c>
      <c r="H12" s="2" t="s">
        <v>26</v>
      </c>
      <c r="I12" s="3"/>
    </row>
    <row r="13" customFormat="false" ht="15" hidden="false" customHeight="false" outlineLevel="0" collapsed="false">
      <c r="A13" s="2"/>
      <c r="B13" s="2"/>
      <c r="C13" s="2"/>
      <c r="D13" s="2"/>
      <c r="E13" s="2"/>
      <c r="F13" s="9" t="s">
        <v>27</v>
      </c>
      <c r="G13" s="9" t="s">
        <v>28</v>
      </c>
      <c r="H13" s="9" t="s">
        <v>29</v>
      </c>
      <c r="I13" s="3"/>
    </row>
    <row r="14" customFormat="false" ht="15" hidden="false" customHeight="false" outlineLevel="0" collapsed="false">
      <c r="A14" s="9" t="s">
        <v>30</v>
      </c>
      <c r="B14" s="6" t="s">
        <v>31</v>
      </c>
      <c r="C14" s="4" t="s">
        <v>32</v>
      </c>
      <c r="D14" s="4"/>
      <c r="E14" s="10" t="n">
        <f aca="false">4871.10234*1.1006</f>
        <v>5361.135235404</v>
      </c>
      <c r="F14" s="10" t="n">
        <f aca="false">E14</f>
        <v>5361.135235404</v>
      </c>
      <c r="G14" s="10" t="n">
        <f aca="false">E14</f>
        <v>5361.135235404</v>
      </c>
      <c r="H14" s="10" t="n">
        <f aca="false">E14</f>
        <v>5361.135235404</v>
      </c>
      <c r="I14" s="3"/>
    </row>
    <row r="15" customFormat="false" ht="15" hidden="false" customHeight="false" outlineLevel="0" collapsed="false">
      <c r="A15" s="9"/>
      <c r="B15" s="6" t="s">
        <v>33</v>
      </c>
      <c r="C15" s="4" t="s">
        <v>34</v>
      </c>
      <c r="D15" s="4"/>
      <c r="E15" s="10" t="n">
        <f aca="false">E14*1.06</f>
        <v>5682.80334952824</v>
      </c>
      <c r="F15" s="10" t="n">
        <f aca="false">E15*1.11</f>
        <v>6307.91171797635</v>
      </c>
      <c r="G15" s="10" t="n">
        <f aca="false">E15*1.15</f>
        <v>6535.22385195748</v>
      </c>
      <c r="H15" s="10" t="n">
        <f aca="false">E15*1.19</f>
        <v>6762.53598593861</v>
      </c>
      <c r="I15" s="3"/>
    </row>
    <row r="16" customFormat="false" ht="15" hidden="false" customHeight="false" outlineLevel="0" collapsed="false">
      <c r="A16" s="9"/>
      <c r="B16" s="6" t="s">
        <v>35</v>
      </c>
      <c r="C16" s="4" t="s">
        <v>36</v>
      </c>
      <c r="D16" s="4"/>
      <c r="E16" s="10" t="n">
        <f aca="false">E15*1.06</f>
        <v>6023.77155049994</v>
      </c>
      <c r="F16" s="10" t="n">
        <f aca="false">E16*1.11</f>
        <v>6686.38642105493</v>
      </c>
      <c r="G16" s="10" t="n">
        <f aca="false">E16*1.15</f>
        <v>6927.33728307493</v>
      </c>
      <c r="H16" s="10" t="n">
        <f aca="false">E16*1.19</f>
        <v>7168.28814509492</v>
      </c>
      <c r="I16" s="3"/>
    </row>
    <row r="17" customFormat="false" ht="15" hidden="false" customHeight="false" outlineLevel="0" collapsed="false">
      <c r="A17" s="9"/>
      <c r="B17" s="6" t="s">
        <v>37</v>
      </c>
      <c r="C17" s="4" t="s">
        <v>38</v>
      </c>
      <c r="D17" s="4"/>
      <c r="E17" s="10" t="n">
        <f aca="false">E16*1.06</f>
        <v>6385.19784352993</v>
      </c>
      <c r="F17" s="10" t="n">
        <f aca="false">E17*1.11</f>
        <v>7087.56960631823</v>
      </c>
      <c r="G17" s="10" t="n">
        <f aca="false">E17*1.15</f>
        <v>7342.97752005942</v>
      </c>
      <c r="H17" s="10" t="n">
        <f aca="false">E17*1.19</f>
        <v>7598.38543380062</v>
      </c>
      <c r="I17" s="3"/>
    </row>
    <row r="18" customFormat="false" ht="15" hidden="false" customHeight="false" outlineLevel="0" collapsed="false">
      <c r="A18" s="9"/>
      <c r="B18" s="6" t="s">
        <v>39</v>
      </c>
      <c r="C18" s="4" t="s">
        <v>40</v>
      </c>
      <c r="D18" s="4"/>
      <c r="E18" s="10" t="n">
        <f aca="false">E17*1.06</f>
        <v>6768.30971414173</v>
      </c>
      <c r="F18" s="10" t="n">
        <f aca="false">E18*1.11</f>
        <v>7512.82378269732</v>
      </c>
      <c r="G18" s="10" t="n">
        <f aca="false">E18*1.15</f>
        <v>7783.55617126299</v>
      </c>
      <c r="H18" s="10" t="n">
        <f aca="false">E18*1.19</f>
        <v>8054.28855982866</v>
      </c>
      <c r="I18" s="3"/>
    </row>
    <row r="19" customFormat="false" ht="15" hidden="false" customHeight="false" outlineLevel="0" collapsed="false">
      <c r="A19" s="9" t="s">
        <v>41</v>
      </c>
      <c r="B19" s="6" t="s">
        <v>31</v>
      </c>
      <c r="C19" s="4" t="s">
        <v>42</v>
      </c>
      <c r="D19" s="4"/>
      <c r="E19" s="10" t="n">
        <f aca="false">E18*1.12</f>
        <v>7580.50687983874</v>
      </c>
      <c r="F19" s="10" t="n">
        <f aca="false">E19*1.11</f>
        <v>8414.362636621</v>
      </c>
      <c r="G19" s="10" t="n">
        <f aca="false">E19*1.15</f>
        <v>8717.58291181455</v>
      </c>
      <c r="H19" s="10" t="n">
        <f aca="false">E19*1.19</f>
        <v>9020.8031870081</v>
      </c>
      <c r="I19" s="3"/>
    </row>
    <row r="20" customFormat="false" ht="15" hidden="false" customHeight="false" outlineLevel="0" collapsed="false">
      <c r="A20" s="9"/>
      <c r="B20" s="6" t="s">
        <v>33</v>
      </c>
      <c r="C20" s="4" t="s">
        <v>43</v>
      </c>
      <c r="D20" s="4"/>
      <c r="E20" s="10" t="n">
        <f aca="false">E19*1.06</f>
        <v>8035.33729262906</v>
      </c>
      <c r="F20" s="10" t="n">
        <f aca="false">E20*1.11</f>
        <v>8919.22439481826</v>
      </c>
      <c r="G20" s="10" t="n">
        <f aca="false">E20*1.15</f>
        <v>9240.63788652342</v>
      </c>
      <c r="H20" s="10" t="n">
        <f aca="false">E20*1.19</f>
        <v>9562.05137822858</v>
      </c>
      <c r="I20" s="3"/>
    </row>
    <row r="21" customFormat="false" ht="15" hidden="false" customHeight="false" outlineLevel="0" collapsed="false">
      <c r="A21" s="9"/>
      <c r="B21" s="6" t="s">
        <v>35</v>
      </c>
      <c r="C21" s="4" t="s">
        <v>44</v>
      </c>
      <c r="D21" s="4"/>
      <c r="E21" s="10" t="n">
        <f aca="false">E20*1.06</f>
        <v>8517.45753018681</v>
      </c>
      <c r="F21" s="10" t="n">
        <f aca="false">E21*1.11</f>
        <v>9454.37785850736</v>
      </c>
      <c r="G21" s="10" t="n">
        <f aca="false">E21*1.15</f>
        <v>9795.07615971483</v>
      </c>
      <c r="H21" s="10" t="n">
        <f aca="false">E21*1.19</f>
        <v>10135.7744609223</v>
      </c>
      <c r="I21" s="3"/>
    </row>
    <row r="22" customFormat="false" ht="15" hidden="false" customHeight="false" outlineLevel="0" collapsed="false">
      <c r="A22" s="9"/>
      <c r="B22" s="6" t="s">
        <v>37</v>
      </c>
      <c r="C22" s="4" t="s">
        <v>45</v>
      </c>
      <c r="D22" s="4"/>
      <c r="E22" s="10" t="n">
        <f aca="false">E21*1.06</f>
        <v>9028.50498199802</v>
      </c>
      <c r="F22" s="10" t="n">
        <f aca="false">E22*1.11</f>
        <v>10021.6405300178</v>
      </c>
      <c r="G22" s="10" t="n">
        <f aca="false">E22*1.15</f>
        <v>10382.7807292977</v>
      </c>
      <c r="H22" s="10" t="n">
        <f aca="false">E22*1.19</f>
        <v>10743.9209285776</v>
      </c>
      <c r="I22" s="3"/>
    </row>
    <row r="23" customFormat="false" ht="15" hidden="false" customHeight="false" outlineLevel="0" collapsed="false">
      <c r="A23" s="9"/>
      <c r="B23" s="6" t="s">
        <v>39</v>
      </c>
      <c r="C23" s="4" t="s">
        <v>46</v>
      </c>
      <c r="D23" s="4"/>
      <c r="E23" s="10" t="n">
        <f aca="false">E22*1.06</f>
        <v>9570.2152809179</v>
      </c>
      <c r="F23" s="10" t="n">
        <f aca="false">E23*1.11</f>
        <v>10622.9389618189</v>
      </c>
      <c r="G23" s="10" t="n">
        <f aca="false">E23*1.15</f>
        <v>11005.7475730556</v>
      </c>
      <c r="H23" s="10" t="n">
        <f aca="false">E23*1.19</f>
        <v>11388.5561842923</v>
      </c>
      <c r="I23" s="3"/>
    </row>
    <row r="24" customFormat="false" ht="15" hidden="false" customHeight="false" outlineLevel="0" collapsed="false">
      <c r="A24" s="9" t="s">
        <v>47</v>
      </c>
      <c r="B24" s="6" t="s">
        <v>31</v>
      </c>
      <c r="C24" s="4" t="s">
        <v>48</v>
      </c>
      <c r="D24" s="4"/>
      <c r="E24" s="10" t="n">
        <f aca="false">E23*1.12</f>
        <v>10718.641114628</v>
      </c>
      <c r="F24" s="10" t="n">
        <f aca="false">E24*1.11</f>
        <v>11897.6916372371</v>
      </c>
      <c r="G24" s="10" t="n">
        <f aca="false">E24*1.15</f>
        <v>12326.4372818223</v>
      </c>
      <c r="H24" s="10" t="n">
        <f aca="false">E24*1.19</f>
        <v>12755.1829264074</v>
      </c>
      <c r="I24" s="3"/>
    </row>
    <row r="25" customFormat="false" ht="15" hidden="false" customHeight="false" outlineLevel="0" collapsed="false">
      <c r="A25" s="9"/>
      <c r="B25" s="6" t="s">
        <v>33</v>
      </c>
      <c r="C25" s="4" t="s">
        <v>49</v>
      </c>
      <c r="D25" s="4"/>
      <c r="E25" s="10" t="n">
        <f aca="false">E24*1.06</f>
        <v>11361.7595815057</v>
      </c>
      <c r="F25" s="10" t="n">
        <f aca="false">E25*1.11</f>
        <v>12611.5531354714</v>
      </c>
      <c r="G25" s="10" t="n">
        <f aca="false">E25*1.15</f>
        <v>13066.0235187316</v>
      </c>
      <c r="H25" s="10" t="n">
        <f aca="false">E25*1.19</f>
        <v>13520.4939019918</v>
      </c>
      <c r="I25" s="3"/>
    </row>
    <row r="26" customFormat="false" ht="15" hidden="false" customHeight="false" outlineLevel="0" collapsed="false">
      <c r="A26" s="9"/>
      <c r="B26" s="6" t="s">
        <v>35</v>
      </c>
      <c r="C26" s="4" t="s">
        <v>50</v>
      </c>
      <c r="D26" s="4"/>
      <c r="E26" s="10" t="n">
        <f aca="false">E25*1.06</f>
        <v>12043.4651563961</v>
      </c>
      <c r="F26" s="10" t="n">
        <f aca="false">E26*1.11</f>
        <v>13368.2463235996</v>
      </c>
      <c r="G26" s="10" t="n">
        <f aca="false">E26*1.15</f>
        <v>13849.9849298555</v>
      </c>
      <c r="H26" s="10" t="n">
        <f aca="false">E26*1.19</f>
        <v>14331.7235361113</v>
      </c>
      <c r="I26" s="3"/>
    </row>
    <row r="27" customFormat="false" ht="15" hidden="false" customHeight="false" outlineLevel="0" collapsed="false">
      <c r="A27" s="9"/>
      <c r="B27" s="6" t="s">
        <v>37</v>
      </c>
      <c r="C27" s="4" t="s">
        <v>51</v>
      </c>
      <c r="D27" s="4"/>
      <c r="E27" s="10" t="n">
        <f aca="false">E26*1.06</f>
        <v>12766.0730657798</v>
      </c>
      <c r="F27" s="10" t="n">
        <f aca="false">E27*1.11</f>
        <v>14170.3411030156</v>
      </c>
      <c r="G27" s="10" t="n">
        <f aca="false">E27*1.15</f>
        <v>14680.9840256468</v>
      </c>
      <c r="H27" s="10" t="n">
        <f aca="false">E27*1.19</f>
        <v>15191.626948278</v>
      </c>
      <c r="I27" s="3"/>
    </row>
    <row r="28" customFormat="false" ht="15" hidden="false" customHeight="false" outlineLevel="0" collapsed="false">
      <c r="A28" s="9"/>
      <c r="B28" s="6" t="s">
        <v>39</v>
      </c>
      <c r="C28" s="4" t="s">
        <v>52</v>
      </c>
      <c r="D28" s="4"/>
      <c r="E28" s="10" t="n">
        <f aca="false">E27*1.06</f>
        <v>13532.0374497266</v>
      </c>
      <c r="F28" s="10" t="n">
        <f aca="false">E28*1.11</f>
        <v>15020.5615691966</v>
      </c>
      <c r="G28" s="10" t="n">
        <f aca="false">E28*1.15</f>
        <v>15561.8430671856</v>
      </c>
      <c r="H28" s="10" t="n">
        <f aca="false">E28*1.19</f>
        <v>16103.1245651747</v>
      </c>
      <c r="I28" s="3"/>
    </row>
    <row r="29" customFormat="false" ht="15" hidden="false" customHeight="false" outlineLevel="0" collapsed="false">
      <c r="A29" s="9" t="s">
        <v>53</v>
      </c>
      <c r="B29" s="6" t="s">
        <v>31</v>
      </c>
      <c r="C29" s="4" t="s">
        <v>54</v>
      </c>
      <c r="D29" s="4"/>
      <c r="E29" s="10" t="n">
        <f aca="false">E28*1.12</f>
        <v>15155.8819436938</v>
      </c>
      <c r="F29" s="10" t="n">
        <f aca="false">E29*1.11</f>
        <v>16823.0289575002</v>
      </c>
      <c r="G29" s="10" t="n">
        <f aca="false">E29*1.15</f>
        <v>17429.2642352479</v>
      </c>
      <c r="H29" s="10" t="n">
        <f aca="false">E29*1.19</f>
        <v>18035.4995129957</v>
      </c>
      <c r="I29" s="3"/>
    </row>
    <row r="30" customFormat="false" ht="15" hidden="false" customHeight="false" outlineLevel="0" collapsed="false">
      <c r="A30" s="9"/>
      <c r="B30" s="6" t="s">
        <v>33</v>
      </c>
      <c r="C30" s="4" t="s">
        <v>55</v>
      </c>
      <c r="D30" s="4"/>
      <c r="E30" s="10" t="n">
        <f aca="false">E29*1.06</f>
        <v>16065.2348603155</v>
      </c>
      <c r="F30" s="10" t="n">
        <f aca="false">E30*1.11</f>
        <v>17832.4106949502</v>
      </c>
      <c r="G30" s="10" t="n">
        <f aca="false">E30*1.15</f>
        <v>18475.0200893628</v>
      </c>
      <c r="H30" s="10" t="n">
        <f aca="false">E30*1.19</f>
        <v>19117.6294837754</v>
      </c>
      <c r="I30" s="3"/>
    </row>
    <row r="31" customFormat="false" ht="15" hidden="false" customHeight="false" outlineLevel="0" collapsed="false">
      <c r="A31" s="2" t="s">
        <v>56</v>
      </c>
      <c r="B31" s="2"/>
      <c r="C31" s="2"/>
      <c r="D31" s="2"/>
      <c r="E31" s="2"/>
      <c r="F31" s="2"/>
      <c r="G31" s="2"/>
      <c r="H31" s="2"/>
      <c r="I31" s="3"/>
    </row>
    <row r="32" customFormat="false" ht="15" hidden="false" customHeight="false" outlineLevel="0" collapsed="false">
      <c r="A32" s="2" t="s">
        <v>57</v>
      </c>
      <c r="B32" s="2" t="s">
        <v>21</v>
      </c>
      <c r="C32" s="2" t="s">
        <v>22</v>
      </c>
      <c r="D32" s="2" t="s">
        <v>58</v>
      </c>
      <c r="E32" s="2" t="s">
        <v>59</v>
      </c>
      <c r="F32" s="2" t="s">
        <v>60</v>
      </c>
      <c r="G32" s="2" t="s">
        <v>61</v>
      </c>
      <c r="H32" s="2" t="s">
        <v>62</v>
      </c>
      <c r="I32" s="3"/>
    </row>
    <row r="33" customFormat="false" ht="15" hidden="false" customHeight="false" outlineLevel="0" collapsed="false">
      <c r="A33" s="2"/>
      <c r="B33" s="2"/>
      <c r="C33" s="2"/>
      <c r="D33" s="2"/>
      <c r="E33" s="9" t="s">
        <v>63</v>
      </c>
      <c r="F33" s="9" t="s">
        <v>27</v>
      </c>
      <c r="G33" s="9" t="s">
        <v>28</v>
      </c>
      <c r="H33" s="9" t="s">
        <v>29</v>
      </c>
      <c r="I33" s="3"/>
    </row>
    <row r="34" customFormat="false" ht="15" hidden="false" customHeight="false" outlineLevel="0" collapsed="false">
      <c r="A34" s="9" t="s">
        <v>30</v>
      </c>
      <c r="B34" s="6" t="s">
        <v>31</v>
      </c>
      <c r="C34" s="11" t="s">
        <v>64</v>
      </c>
      <c r="D34" s="7" t="n">
        <f aca="false">2793.7051506*1.1006</f>
        <v>3074.75188875036</v>
      </c>
      <c r="E34" s="10" t="n">
        <f aca="false">D34</f>
        <v>3074.75188875036</v>
      </c>
      <c r="F34" s="10" t="n">
        <f aca="false">D34</f>
        <v>3074.75188875036</v>
      </c>
      <c r="G34" s="10" t="n">
        <f aca="false">D34</f>
        <v>3074.75188875036</v>
      </c>
      <c r="H34" s="10" t="n">
        <f aca="false">D34</f>
        <v>3074.75188875036</v>
      </c>
      <c r="I34" s="3"/>
    </row>
    <row r="35" customFormat="false" ht="15" hidden="false" customHeight="false" outlineLevel="0" collapsed="false">
      <c r="A35" s="9"/>
      <c r="B35" s="6" t="s">
        <v>33</v>
      </c>
      <c r="C35" s="11" t="s">
        <v>65</v>
      </c>
      <c r="D35" s="10" t="n">
        <f aca="false">D34*1.06</f>
        <v>3259.23700207538</v>
      </c>
      <c r="E35" s="10" t="n">
        <f aca="false">D35*1.07</f>
        <v>3487.38359222066</v>
      </c>
      <c r="F35" s="10" t="n">
        <f aca="false">D35*1.11</f>
        <v>3617.75307230367</v>
      </c>
      <c r="G35" s="10" t="n">
        <f aca="false">D35*1.15</f>
        <v>3748.12255238669</v>
      </c>
      <c r="H35" s="10" t="n">
        <f aca="false">D35*1.19</f>
        <v>3878.4920324697</v>
      </c>
      <c r="I35" s="3"/>
    </row>
    <row r="36" customFormat="false" ht="15" hidden="false" customHeight="false" outlineLevel="0" collapsed="false">
      <c r="A36" s="9"/>
      <c r="B36" s="6" t="s">
        <v>35</v>
      </c>
      <c r="C36" s="11" t="s">
        <v>66</v>
      </c>
      <c r="D36" s="10" t="n">
        <f aca="false">D35*1.06</f>
        <v>3454.7912221999</v>
      </c>
      <c r="E36" s="10" t="n">
        <f aca="false">D36*1.07</f>
        <v>3696.6266077539</v>
      </c>
      <c r="F36" s="10" t="n">
        <f aca="false">D36*1.11</f>
        <v>3834.81825664189</v>
      </c>
      <c r="G36" s="10" t="n">
        <f aca="false">D36*1.15</f>
        <v>3973.00990552989</v>
      </c>
      <c r="H36" s="10" t="n">
        <f aca="false">D36*1.19</f>
        <v>4111.20155441789</v>
      </c>
      <c r="I36" s="3"/>
    </row>
    <row r="37" customFormat="false" ht="15" hidden="false" customHeight="false" outlineLevel="0" collapsed="false">
      <c r="A37" s="9"/>
      <c r="B37" s="6" t="s">
        <v>37</v>
      </c>
      <c r="C37" s="11" t="s">
        <v>67</v>
      </c>
      <c r="D37" s="10" t="n">
        <f aca="false">D36*1.06</f>
        <v>3662.0786955319</v>
      </c>
      <c r="E37" s="10" t="n">
        <f aca="false">D37*1.07</f>
        <v>3918.42420421913</v>
      </c>
      <c r="F37" s="10" t="n">
        <f aca="false">D37*1.11</f>
        <v>4064.90735204041</v>
      </c>
      <c r="G37" s="10" t="n">
        <f aca="false">D37*1.15</f>
        <v>4211.39049986168</v>
      </c>
      <c r="H37" s="10" t="n">
        <f aca="false">D37*1.19</f>
        <v>4357.87364768296</v>
      </c>
      <c r="I37" s="3"/>
    </row>
    <row r="38" customFormat="false" ht="15" hidden="false" customHeight="false" outlineLevel="0" collapsed="false">
      <c r="A38" s="9"/>
      <c r="B38" s="6" t="s">
        <v>39</v>
      </c>
      <c r="C38" s="11" t="s">
        <v>68</v>
      </c>
      <c r="D38" s="10" t="n">
        <f aca="false">D37*1.06</f>
        <v>3881.80341726381</v>
      </c>
      <c r="E38" s="10" t="n">
        <f aca="false">D38*1.07</f>
        <v>4153.52965647228</v>
      </c>
      <c r="F38" s="10" t="n">
        <f aca="false">D38*1.11</f>
        <v>4308.80179316283</v>
      </c>
      <c r="G38" s="10" t="n">
        <f aca="false">D38*1.15</f>
        <v>4464.07392985338</v>
      </c>
      <c r="H38" s="10" t="n">
        <f aca="false">D38*1.19</f>
        <v>4619.34606654394</v>
      </c>
      <c r="I38" s="3"/>
    </row>
    <row r="39" customFormat="false" ht="15" hidden="false" customHeight="false" outlineLevel="0" collapsed="false">
      <c r="A39" s="9" t="s">
        <v>41</v>
      </c>
      <c r="B39" s="6" t="s">
        <v>31</v>
      </c>
      <c r="C39" s="11" t="s">
        <v>69</v>
      </c>
      <c r="D39" s="10" t="n">
        <f aca="false">D38*1.12</f>
        <v>4347.61982733547</v>
      </c>
      <c r="E39" s="10" t="n">
        <f aca="false">D39*1.07</f>
        <v>4651.95321524896</v>
      </c>
      <c r="F39" s="10" t="n">
        <f aca="false">D39*1.11</f>
        <v>4825.85800834237</v>
      </c>
      <c r="G39" s="10" t="n">
        <f aca="false">D39*1.15</f>
        <v>4999.76280143579</v>
      </c>
      <c r="H39" s="10" t="n">
        <f aca="false">D39*1.19</f>
        <v>5173.66759452921</v>
      </c>
      <c r="I39" s="3"/>
    </row>
    <row r="40" customFormat="false" ht="15" hidden="false" customHeight="false" outlineLevel="0" collapsed="false">
      <c r="A40" s="9"/>
      <c r="B40" s="6" t="s">
        <v>33</v>
      </c>
      <c r="C40" s="11" t="s">
        <v>70</v>
      </c>
      <c r="D40" s="10" t="n">
        <f aca="false">D39*1.06</f>
        <v>4608.4770169756</v>
      </c>
      <c r="E40" s="10" t="n">
        <f aca="false">D40*1.07</f>
        <v>4931.07040816389</v>
      </c>
      <c r="F40" s="10" t="n">
        <f aca="false">D40*1.11</f>
        <v>5115.40948884292</v>
      </c>
      <c r="G40" s="10" t="n">
        <f aca="false">D40*1.15</f>
        <v>5299.74856952194</v>
      </c>
      <c r="H40" s="10" t="n">
        <f aca="false">D40*1.19</f>
        <v>5484.08765020096</v>
      </c>
      <c r="I40" s="3"/>
    </row>
    <row r="41" customFormat="false" ht="15" hidden="false" customHeight="false" outlineLevel="0" collapsed="false">
      <c r="A41" s="9"/>
      <c r="B41" s="6" t="s">
        <v>35</v>
      </c>
      <c r="C41" s="11" t="s">
        <v>71</v>
      </c>
      <c r="D41" s="10" t="n">
        <f aca="false">D40*1.06</f>
        <v>4884.98563799414</v>
      </c>
      <c r="E41" s="10" t="n">
        <f aca="false">D41*1.07</f>
        <v>5226.93463265373</v>
      </c>
      <c r="F41" s="10" t="n">
        <f aca="false">D41*1.11</f>
        <v>5422.33405817349</v>
      </c>
      <c r="G41" s="10" t="n">
        <f aca="false">D41*1.15</f>
        <v>5617.73348369326</v>
      </c>
      <c r="H41" s="10" t="n">
        <f aca="false">D41*1.19</f>
        <v>5813.13290921302</v>
      </c>
      <c r="I41" s="3"/>
    </row>
    <row r="42" customFormat="false" ht="15" hidden="false" customHeight="false" outlineLevel="0" collapsed="false">
      <c r="A42" s="9"/>
      <c r="B42" s="6" t="s">
        <v>37</v>
      </c>
      <c r="C42" s="11" t="s">
        <v>72</v>
      </c>
      <c r="D42" s="10" t="n">
        <f aca="false">D41*1.06</f>
        <v>5178.08477627378</v>
      </c>
      <c r="E42" s="10" t="n">
        <f aca="false">D42*1.07</f>
        <v>5540.55071061295</v>
      </c>
      <c r="F42" s="10" t="n">
        <f aca="false">D42*1.11</f>
        <v>5747.6741016639</v>
      </c>
      <c r="G42" s="10" t="n">
        <f aca="false">D42*1.15</f>
        <v>5954.79749271485</v>
      </c>
      <c r="H42" s="10" t="n">
        <f aca="false">D42*1.19</f>
        <v>6161.9208837658</v>
      </c>
      <c r="I42" s="3"/>
    </row>
    <row r="43" customFormat="false" ht="15" hidden="false" customHeight="false" outlineLevel="0" collapsed="false">
      <c r="A43" s="9"/>
      <c r="B43" s="6" t="s">
        <v>39</v>
      </c>
      <c r="C43" s="11" t="s">
        <v>73</v>
      </c>
      <c r="D43" s="10" t="n">
        <f aca="false">D42*1.06</f>
        <v>5488.76986285021</v>
      </c>
      <c r="E43" s="10" t="n">
        <f aca="false">D43*1.07</f>
        <v>5872.98375324973</v>
      </c>
      <c r="F43" s="10" t="n">
        <f aca="false">D43*1.11</f>
        <v>6092.53454776374</v>
      </c>
      <c r="G43" s="10" t="n">
        <f aca="false">D43*1.15</f>
        <v>6312.08534227774</v>
      </c>
      <c r="H43" s="10" t="n">
        <f aca="false">D43*1.19</f>
        <v>6531.63613679175</v>
      </c>
      <c r="I43" s="3"/>
      <c r="J43" s="12"/>
    </row>
    <row r="44" customFormat="false" ht="15" hidden="false" customHeight="false" outlineLevel="0" collapsed="false">
      <c r="A44" s="9" t="s">
        <v>47</v>
      </c>
      <c r="B44" s="6" t="s">
        <v>31</v>
      </c>
      <c r="C44" s="11" t="s">
        <v>74</v>
      </c>
      <c r="D44" s="10" t="n">
        <f aca="false">D43*1.12</f>
        <v>6147.42224639224</v>
      </c>
      <c r="E44" s="10" t="n">
        <f aca="false">D44*1.07</f>
        <v>6577.74180363969</v>
      </c>
      <c r="F44" s="10" t="n">
        <f aca="false">D44*1.11</f>
        <v>6823.63869349538</v>
      </c>
      <c r="G44" s="10" t="n">
        <f aca="false">D44*1.15</f>
        <v>7069.53558335107</v>
      </c>
      <c r="H44" s="10" t="n">
        <f aca="false">D44*1.19</f>
        <v>7315.43247320676</v>
      </c>
      <c r="I44" s="3"/>
    </row>
    <row r="45" customFormat="false" ht="15" hidden="false" customHeight="false" outlineLevel="0" collapsed="false">
      <c r="A45" s="9"/>
      <c r="B45" s="6" t="s">
        <v>33</v>
      </c>
      <c r="C45" s="11" t="s">
        <v>75</v>
      </c>
      <c r="D45" s="10" t="n">
        <f aca="false">D44*1.06</f>
        <v>6516.26758117577</v>
      </c>
      <c r="E45" s="10" t="n">
        <f aca="false">D45*1.07</f>
        <v>6972.40631185808</v>
      </c>
      <c r="F45" s="10" t="n">
        <f aca="false">D45*1.11</f>
        <v>7233.05701510511</v>
      </c>
      <c r="G45" s="10" t="n">
        <f aca="false">D45*1.15</f>
        <v>7493.70771835214</v>
      </c>
      <c r="H45" s="10" t="n">
        <f aca="false">D45*1.19</f>
        <v>7754.35842159917</v>
      </c>
      <c r="I45" s="3"/>
    </row>
    <row r="46" customFormat="false" ht="15" hidden="false" customHeight="false" outlineLevel="0" collapsed="false">
      <c r="A46" s="9"/>
      <c r="B46" s="6" t="s">
        <v>35</v>
      </c>
      <c r="C46" s="11" t="s">
        <v>76</v>
      </c>
      <c r="D46" s="10" t="n">
        <f aca="false">D45*1.06</f>
        <v>6907.24363604632</v>
      </c>
      <c r="E46" s="10" t="n">
        <f aca="false">D46*1.07</f>
        <v>7390.75069056956</v>
      </c>
      <c r="F46" s="10" t="n">
        <f aca="false">D46*1.11</f>
        <v>7667.04043601141</v>
      </c>
      <c r="G46" s="10" t="n">
        <f aca="false">D46*1.15</f>
        <v>7943.33018145327</v>
      </c>
      <c r="H46" s="10" t="n">
        <f aca="false">D46*1.19</f>
        <v>8219.61992689512</v>
      </c>
      <c r="I46" s="3"/>
    </row>
    <row r="47" customFormat="false" ht="15" hidden="false" customHeight="false" outlineLevel="0" collapsed="false">
      <c r="A47" s="9"/>
      <c r="B47" s="6" t="s">
        <v>37</v>
      </c>
      <c r="C47" s="11" t="s">
        <v>77</v>
      </c>
      <c r="D47" s="10" t="n">
        <f aca="false">D46*1.06</f>
        <v>7321.6782542091</v>
      </c>
      <c r="E47" s="10" t="n">
        <f aca="false">D47*1.07</f>
        <v>7834.19573200374</v>
      </c>
      <c r="F47" s="10" t="n">
        <f aca="false">D47*1.11</f>
        <v>8127.0628621721</v>
      </c>
      <c r="G47" s="10" t="n">
        <f aca="false">D47*1.15</f>
        <v>8419.92999234046</v>
      </c>
      <c r="H47" s="10" t="n">
        <f aca="false">D47*1.19</f>
        <v>8712.79712250883</v>
      </c>
      <c r="I47" s="3"/>
    </row>
    <row r="48" customFormat="false" ht="15" hidden="false" customHeight="false" outlineLevel="0" collapsed="false">
      <c r="A48" s="9"/>
      <c r="B48" s="6" t="s">
        <v>39</v>
      </c>
      <c r="C48" s="11" t="s">
        <v>78</v>
      </c>
      <c r="D48" s="10" t="n">
        <f aca="false">D47*1.06</f>
        <v>7760.97894946164</v>
      </c>
      <c r="E48" s="10" t="n">
        <f aca="false">D48*1.07</f>
        <v>8304.24747592396</v>
      </c>
      <c r="F48" s="10" t="n">
        <f aca="false">D48*1.11</f>
        <v>8614.68663390243</v>
      </c>
      <c r="G48" s="10" t="n">
        <f aca="false">D48*1.15</f>
        <v>8925.12579188089</v>
      </c>
      <c r="H48" s="10" t="n">
        <f aca="false">D48*1.19</f>
        <v>9235.56494985936</v>
      </c>
      <c r="I48" s="3"/>
    </row>
    <row r="49" customFormat="false" ht="15" hidden="false" customHeight="false" outlineLevel="0" collapsed="false">
      <c r="A49" s="9" t="s">
        <v>53</v>
      </c>
      <c r="B49" s="6" t="s">
        <v>31</v>
      </c>
      <c r="C49" s="11" t="s">
        <v>79</v>
      </c>
      <c r="D49" s="10" t="n">
        <f aca="false">D48*1.12</f>
        <v>8692.29642339704</v>
      </c>
      <c r="E49" s="10" t="n">
        <f aca="false">D49*1.07</f>
        <v>9300.75717303484</v>
      </c>
      <c r="F49" s="10" t="n">
        <f aca="false">D49*1.11</f>
        <v>9648.44902997072</v>
      </c>
      <c r="G49" s="10" t="n">
        <f aca="false">D49*1.15</f>
        <v>9996.1408869066</v>
      </c>
      <c r="H49" s="10" t="n">
        <f aca="false">D49*1.19</f>
        <v>10343.8327438425</v>
      </c>
      <c r="I49" s="3"/>
    </row>
    <row r="50" customFormat="false" ht="15" hidden="false" customHeight="false" outlineLevel="0" collapsed="false">
      <c r="A50" s="9"/>
      <c r="B50" s="6" t="s">
        <v>33</v>
      </c>
      <c r="C50" s="11" t="s">
        <v>80</v>
      </c>
      <c r="D50" s="10" t="n">
        <f aca="false">D49*1.06</f>
        <v>9213.83420880087</v>
      </c>
      <c r="E50" s="10" t="n">
        <f aca="false">D50*1.07</f>
        <v>9858.80260341693</v>
      </c>
      <c r="F50" s="10" t="n">
        <f aca="false">D50*1.11</f>
        <v>10227.355971769</v>
      </c>
      <c r="G50" s="10" t="n">
        <f aca="false">D50*1.15</f>
        <v>10595.909340121</v>
      </c>
      <c r="H50" s="10" t="n">
        <f aca="false">D50*1.19</f>
        <v>10964.462708473</v>
      </c>
      <c r="I50" s="3"/>
    </row>
    <row r="51" customFormat="false" ht="15" hidden="false" customHeight="false" outlineLevel="0" collapsed="false">
      <c r="A51" s="6"/>
      <c r="B51" s="6"/>
      <c r="C51" s="11"/>
      <c r="D51" s="6"/>
      <c r="E51" s="6"/>
      <c r="F51" s="6"/>
      <c r="G51" s="6"/>
      <c r="H51" s="6"/>
      <c r="I51" s="3"/>
    </row>
    <row r="52" customFormat="false" ht="15" hidden="false" customHeight="false" outlineLevel="0" collapsed="false">
      <c r="A52" s="2" t="s">
        <v>81</v>
      </c>
      <c r="B52" s="2"/>
      <c r="C52" s="2"/>
      <c r="D52" s="2"/>
      <c r="E52" s="4"/>
      <c r="F52" s="4"/>
      <c r="G52" s="4"/>
      <c r="H52" s="4"/>
      <c r="I52" s="3"/>
    </row>
    <row r="53" customFormat="false" ht="15" hidden="false" customHeight="false" outlineLevel="0" collapsed="false">
      <c r="A53" s="2" t="s">
        <v>5</v>
      </c>
      <c r="B53" s="2"/>
      <c r="C53" s="2" t="s">
        <v>82</v>
      </c>
      <c r="D53" s="2"/>
      <c r="E53" s="4"/>
      <c r="F53" s="4"/>
      <c r="G53" s="4"/>
      <c r="H53" s="4"/>
      <c r="I53" s="3"/>
    </row>
    <row r="54" customFormat="false" ht="15" hidden="false" customHeight="false" outlineLevel="0" collapsed="false">
      <c r="A54" s="4" t="s">
        <v>83</v>
      </c>
      <c r="B54" s="4"/>
      <c r="C54" s="5" t="n">
        <f aca="false">5534.56773285*1.1006</f>
        <v>6091.34524677471</v>
      </c>
      <c r="D54" s="5"/>
      <c r="E54" s="4"/>
      <c r="F54" s="4"/>
      <c r="G54" s="4"/>
      <c r="H54" s="4"/>
      <c r="I54" s="3"/>
    </row>
    <row r="55" customFormat="false" ht="15" hidden="false" customHeight="false" outlineLevel="0" collapsed="false">
      <c r="A55" s="4" t="s">
        <v>84</v>
      </c>
      <c r="B55" s="4"/>
      <c r="C55" s="5" t="n">
        <f aca="false">3600.2130879*1.1006</f>
        <v>3962.39452454274</v>
      </c>
      <c r="D55" s="5"/>
      <c r="E55" s="4"/>
      <c r="F55" s="4"/>
      <c r="G55" s="4"/>
      <c r="H55" s="4"/>
      <c r="I55" s="3"/>
    </row>
    <row r="56" customFormat="false" ht="15" hidden="false" customHeight="false" outlineLevel="0" collapsed="false">
      <c r="A56" s="4" t="s">
        <v>85</v>
      </c>
      <c r="B56" s="4"/>
      <c r="C56" s="5" t="n">
        <f aca="false">2455.504038*1.1006</f>
        <v>2702.5277442228</v>
      </c>
      <c r="D56" s="5"/>
      <c r="E56" s="4"/>
      <c r="F56" s="4"/>
      <c r="G56" s="4"/>
      <c r="H56" s="4"/>
      <c r="I56" s="3"/>
    </row>
    <row r="57" customFormat="false" ht="15" hidden="false" customHeight="false" outlineLevel="0" collapsed="false">
      <c r="A57" s="4" t="s">
        <v>86</v>
      </c>
      <c r="B57" s="4"/>
      <c r="C57" s="5" t="n">
        <f aca="false">13190.74343925*1.1006</f>
        <v>14517.7322292386</v>
      </c>
      <c r="D57" s="5"/>
      <c r="E57" s="4"/>
      <c r="F57" s="4"/>
      <c r="G57" s="4"/>
      <c r="H57" s="4"/>
      <c r="I57" s="3"/>
    </row>
    <row r="58" customFormat="false" ht="15" hidden="false" customHeight="false" outlineLevel="0" collapsed="false">
      <c r="A58" s="4" t="s">
        <v>87</v>
      </c>
      <c r="B58" s="4"/>
      <c r="C58" s="5" t="n">
        <f aca="false">11871.6528294*1.1006</f>
        <v>13065.9411040376</v>
      </c>
      <c r="D58" s="5"/>
      <c r="E58" s="4"/>
      <c r="F58" s="4"/>
      <c r="G58" s="4"/>
      <c r="H58" s="4"/>
      <c r="I58" s="3"/>
    </row>
    <row r="59" customFormat="false" ht="15" hidden="false" customHeight="false" outlineLevel="0" collapsed="false">
      <c r="A59" s="2" t="s">
        <v>88</v>
      </c>
      <c r="B59" s="2"/>
      <c r="C59" s="2"/>
      <c r="D59" s="2"/>
      <c r="E59" s="4"/>
      <c r="F59" s="4"/>
      <c r="G59" s="4"/>
      <c r="H59" s="4"/>
      <c r="I59" s="3"/>
    </row>
    <row r="60" customFormat="false" ht="15" hidden="false" customHeight="false" outlineLevel="0" collapsed="false">
      <c r="A60" s="13" t="s">
        <v>5</v>
      </c>
      <c r="B60" s="13"/>
      <c r="C60" s="13" t="s">
        <v>82</v>
      </c>
      <c r="D60" s="13"/>
      <c r="E60" s="4"/>
      <c r="F60" s="4"/>
      <c r="G60" s="4"/>
      <c r="H60" s="4"/>
      <c r="I60" s="3"/>
    </row>
    <row r="61" customFormat="false" ht="15" hidden="false" customHeight="false" outlineLevel="0" collapsed="false">
      <c r="A61" s="4" t="s">
        <v>89</v>
      </c>
      <c r="B61" s="4"/>
      <c r="C61" s="5" t="n">
        <f aca="false">1339.32542055*1.1006</f>
        <v>1474.06155785733</v>
      </c>
      <c r="D61" s="5"/>
      <c r="E61" s="4"/>
      <c r="F61" s="4"/>
      <c r="G61" s="4"/>
      <c r="H61" s="4"/>
      <c r="I61" s="3"/>
    </row>
    <row r="62" customFormat="false" ht="15" hidden="false" customHeight="false" outlineLevel="0" collapsed="false">
      <c r="A62" s="4" t="s">
        <v>90</v>
      </c>
      <c r="B62" s="4"/>
      <c r="C62" s="5" t="n">
        <f aca="false">1172.5346256*1.1006</f>
        <v>1290.49160893536</v>
      </c>
      <c r="D62" s="5"/>
      <c r="E62" s="4"/>
      <c r="F62" s="4"/>
      <c r="G62" s="4"/>
      <c r="H62" s="4"/>
      <c r="I62" s="3"/>
    </row>
    <row r="63" customFormat="false" ht="15" hidden="false" customHeight="false" outlineLevel="0" collapsed="false">
      <c r="A63" s="14" t="s">
        <v>91</v>
      </c>
      <c r="B63" s="14"/>
      <c r="C63" s="14"/>
      <c r="D63" s="14"/>
      <c r="E63" s="4"/>
      <c r="F63" s="4"/>
      <c r="G63" s="4"/>
      <c r="H63" s="4"/>
      <c r="I63" s="3"/>
    </row>
    <row r="64" customFormat="false" ht="30.55" hidden="false" customHeight="true" outlineLevel="0" collapsed="false">
      <c r="A64" s="14"/>
      <c r="B64" s="14"/>
      <c r="C64" s="14"/>
      <c r="D64" s="14"/>
      <c r="E64" s="4"/>
      <c r="F64" s="4"/>
      <c r="G64" s="4"/>
      <c r="H64" s="4"/>
      <c r="I64" s="3"/>
    </row>
    <row r="65" customFormat="false" ht="39.55" hidden="false" customHeight="false" outlineLevel="0" collapsed="false">
      <c r="A65" s="14" t="s">
        <v>92</v>
      </c>
      <c r="B65" s="14"/>
      <c r="C65" s="14"/>
      <c r="D65" s="14"/>
      <c r="E65" s="4"/>
      <c r="F65" s="4"/>
      <c r="G65" s="4"/>
      <c r="H65" s="4"/>
      <c r="I65" s="3"/>
    </row>
    <row r="66" customFormat="false" ht="52.2" hidden="false" customHeight="false" outlineLevel="0" collapsed="false">
      <c r="A66" s="14" t="s">
        <v>93</v>
      </c>
      <c r="B66" s="14"/>
      <c r="C66" s="14"/>
      <c r="D66" s="14"/>
      <c r="E66" s="4"/>
      <c r="F66" s="4"/>
      <c r="G66" s="4"/>
      <c r="H66" s="4"/>
      <c r="I66" s="3"/>
    </row>
    <row r="67" customFormat="false" ht="52.2" hidden="false" customHeight="false" outlineLevel="0" collapsed="false">
      <c r="A67" s="14" t="s">
        <v>94</v>
      </c>
      <c r="B67" s="14"/>
      <c r="C67" s="14"/>
      <c r="D67" s="14"/>
      <c r="E67" s="4"/>
      <c r="F67" s="4"/>
      <c r="G67" s="4"/>
      <c r="H67" s="4"/>
      <c r="I67" s="3"/>
    </row>
    <row r="68" customFormat="false" ht="15" hidden="false" customHeight="false" outlineLevel="0" collapsed="false">
      <c r="A68" s="14" t="s">
        <v>95</v>
      </c>
      <c r="B68" s="14"/>
      <c r="C68" s="14"/>
      <c r="D68" s="14"/>
      <c r="E68" s="4"/>
      <c r="F68" s="4"/>
      <c r="G68" s="4"/>
      <c r="H68" s="4"/>
      <c r="I68" s="3"/>
    </row>
    <row r="69" customFormat="false" ht="77.6" hidden="false" customHeight="false" outlineLevel="0" collapsed="false">
      <c r="A69" s="14" t="s">
        <v>96</v>
      </c>
      <c r="B69" s="14"/>
      <c r="C69" s="14"/>
      <c r="D69" s="14"/>
      <c r="E69" s="4"/>
      <c r="F69" s="4"/>
      <c r="G69" s="4"/>
      <c r="H69" s="4"/>
      <c r="I69" s="3"/>
    </row>
    <row r="70" customFormat="false" ht="15" hidden="false" customHeight="false" outlineLevel="0" collapsed="false">
      <c r="A70" s="15" t="s">
        <v>97</v>
      </c>
      <c r="B70" s="15"/>
      <c r="C70" s="15"/>
      <c r="D70" s="15"/>
      <c r="E70" s="4"/>
      <c r="F70" s="4"/>
      <c r="G70" s="4"/>
      <c r="H70" s="4"/>
      <c r="I70" s="3"/>
    </row>
    <row r="71" customFormat="false" ht="26.85" hidden="false" customHeight="false" outlineLevel="0" collapsed="false">
      <c r="A71" s="14" t="s">
        <v>98</v>
      </c>
      <c r="B71" s="14"/>
      <c r="C71" s="14"/>
      <c r="D71" s="14"/>
      <c r="E71" s="4"/>
      <c r="F71" s="4"/>
      <c r="G71" s="4"/>
      <c r="H71" s="4"/>
      <c r="I71" s="3"/>
    </row>
    <row r="72" customFormat="false" ht="39.55" hidden="false" customHeight="false" outlineLevel="0" collapsed="false">
      <c r="A72" s="14" t="s">
        <v>99</v>
      </c>
      <c r="B72" s="14"/>
      <c r="C72" s="14"/>
      <c r="D72" s="14"/>
      <c r="E72" s="4"/>
      <c r="F72" s="4"/>
      <c r="G72" s="4"/>
      <c r="H72" s="4"/>
      <c r="I72" s="3"/>
    </row>
    <row r="73" customFormat="false" ht="102.95" hidden="false" customHeight="false" outlineLevel="0" collapsed="false">
      <c r="A73" s="14" t="s">
        <v>100</v>
      </c>
      <c r="B73" s="14"/>
      <c r="C73" s="14"/>
      <c r="D73" s="14"/>
      <c r="E73" s="4"/>
      <c r="F73" s="4"/>
      <c r="G73" s="4"/>
      <c r="H73" s="4"/>
      <c r="I73" s="3"/>
    </row>
    <row r="74" customFormat="false" ht="15" hidden="false" customHeight="false" outlineLevel="0" collapsed="false">
      <c r="A74" s="16" t="s">
        <v>101</v>
      </c>
      <c r="B74" s="16"/>
      <c r="C74" s="8" t="s">
        <v>102</v>
      </c>
      <c r="D74" s="8"/>
      <c r="E74" s="8"/>
      <c r="F74" s="4"/>
      <c r="G74" s="4"/>
      <c r="H74" s="4"/>
      <c r="I74" s="3"/>
    </row>
    <row r="75" customFormat="false" ht="15" hidden="false" customHeight="false" outlineLevel="0" collapsed="false">
      <c r="A75" s="16" t="s">
        <v>103</v>
      </c>
      <c r="B75" s="16"/>
      <c r="C75" s="8" t="s">
        <v>104</v>
      </c>
      <c r="D75" s="8"/>
      <c r="E75" s="8"/>
      <c r="F75" s="16"/>
      <c r="G75" s="16"/>
      <c r="H75" s="4"/>
      <c r="I75" s="3"/>
    </row>
    <row r="76" customFormat="false" ht="15" hidden="false" customHeight="false" outlineLevel="0" collapsed="false">
      <c r="A76" s="16" t="s">
        <v>105</v>
      </c>
      <c r="B76" s="16"/>
      <c r="C76" s="8" t="s">
        <v>106</v>
      </c>
      <c r="D76" s="8"/>
      <c r="E76" s="8"/>
      <c r="F76" s="4"/>
      <c r="G76" s="4"/>
      <c r="H76" s="4"/>
      <c r="I76" s="3"/>
    </row>
    <row r="77" customFormat="false" ht="15" hidden="false" customHeight="false" outlineLevel="0" collapsed="false">
      <c r="A77" s="16" t="s">
        <v>107</v>
      </c>
      <c r="B77" s="16"/>
      <c r="C77" s="8" t="s">
        <v>108</v>
      </c>
      <c r="D77" s="8"/>
      <c r="E77" s="8"/>
      <c r="F77" s="4"/>
      <c r="G77" s="4"/>
      <c r="H77" s="4"/>
      <c r="I77" s="3"/>
    </row>
    <row r="78" customFormat="false" ht="15" hidden="false" customHeight="false" outlineLevel="0" collapsed="false">
      <c r="A78" s="16" t="s">
        <v>109</v>
      </c>
      <c r="B78" s="16"/>
      <c r="C78" s="8" t="s">
        <v>110</v>
      </c>
      <c r="D78" s="8"/>
      <c r="E78" s="8"/>
      <c r="F78" s="4"/>
      <c r="G78" s="4"/>
      <c r="H78" s="4"/>
      <c r="I78" s="3"/>
    </row>
  </sheetData>
  <mergeCells count="93">
    <mergeCell ref="A1:H1"/>
    <mergeCell ref="A2:H2"/>
    <mergeCell ref="A3:E3"/>
    <mergeCell ref="A4:E4"/>
    <mergeCell ref="A5:E5"/>
    <mergeCell ref="A6:E6"/>
    <mergeCell ref="A7:E7"/>
    <mergeCell ref="A8:B8"/>
    <mergeCell ref="C8:E8"/>
    <mergeCell ref="A9:B9"/>
    <mergeCell ref="C9:E9"/>
    <mergeCell ref="A10:B10"/>
    <mergeCell ref="C10:E10"/>
    <mergeCell ref="A11:H11"/>
    <mergeCell ref="A12:A13"/>
    <mergeCell ref="B12:B13"/>
    <mergeCell ref="C12:D13"/>
    <mergeCell ref="E12:E13"/>
    <mergeCell ref="A14:A18"/>
    <mergeCell ref="C14:D14"/>
    <mergeCell ref="C15:D15"/>
    <mergeCell ref="C16:D16"/>
    <mergeCell ref="C17:D17"/>
    <mergeCell ref="C18:D18"/>
    <mergeCell ref="A19:A23"/>
    <mergeCell ref="C19:D19"/>
    <mergeCell ref="C20:D20"/>
    <mergeCell ref="C21:D21"/>
    <mergeCell ref="C22:D22"/>
    <mergeCell ref="C23:D23"/>
    <mergeCell ref="A24:A28"/>
    <mergeCell ref="C24:D24"/>
    <mergeCell ref="C25:D25"/>
    <mergeCell ref="C26:D26"/>
    <mergeCell ref="C27:D27"/>
    <mergeCell ref="C28:D28"/>
    <mergeCell ref="A29:A30"/>
    <mergeCell ref="C29:D29"/>
    <mergeCell ref="C30:D30"/>
    <mergeCell ref="A31:H31"/>
    <mergeCell ref="A32:A33"/>
    <mergeCell ref="B32:B33"/>
    <mergeCell ref="C32:C33"/>
    <mergeCell ref="D32:D33"/>
    <mergeCell ref="A34:A38"/>
    <mergeCell ref="A39:A43"/>
    <mergeCell ref="A44:A48"/>
    <mergeCell ref="A49:A50"/>
    <mergeCell ref="A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D59"/>
    <mergeCell ref="A60:B60"/>
    <mergeCell ref="C60:D60"/>
    <mergeCell ref="A61:B61"/>
    <mergeCell ref="C61:D61"/>
    <mergeCell ref="A62:B62"/>
    <mergeCell ref="C62:D62"/>
    <mergeCell ref="A63:D64"/>
    <mergeCell ref="A65:D65"/>
    <mergeCell ref="A66:D66"/>
    <mergeCell ref="A67:D67"/>
    <mergeCell ref="A68:D68"/>
    <mergeCell ref="A69:D69"/>
    <mergeCell ref="A70:D70"/>
    <mergeCell ref="E70:E73"/>
    <mergeCell ref="F70:F73"/>
    <mergeCell ref="G70:G73"/>
    <mergeCell ref="H70:H73"/>
    <mergeCell ref="A71:D71"/>
    <mergeCell ref="A72:D72"/>
    <mergeCell ref="A73:D73"/>
    <mergeCell ref="A74:B74"/>
    <mergeCell ref="C74:E74"/>
    <mergeCell ref="A75:B75"/>
    <mergeCell ref="C75:E75"/>
    <mergeCell ref="F75:G75"/>
    <mergeCell ref="A76:B76"/>
    <mergeCell ref="C76:E76"/>
    <mergeCell ref="A77:B77"/>
    <mergeCell ref="C77:E77"/>
    <mergeCell ref="A78:B78"/>
    <mergeCell ref="C78:E78"/>
  </mergeCells>
  <hyperlinks>
    <hyperlink ref="C8" r:id="rId1" display="https://sistemas.mpal.mp.br/transparencia/pd/66"/>
    <hyperlink ref="C9" r:id="rId2" display="https://sistemas.mpal.mp.br/transparencia/pd/67"/>
    <hyperlink ref="C10" r:id="rId3" display="https://sistemas.mpal.mp.br/transparencia/pd/65"/>
    <hyperlink ref="C74" r:id="rId4" display="https://sistemas.mpal.mp.br/transparencia/pd/121 "/>
    <hyperlink ref="C75" r:id="rId5" display="https://sistemas.mpal.mp.br/transparencia/pd/68"/>
    <hyperlink ref="C76" r:id="rId6" display="https://sistemas.mpal.mp.br/transparencia/pd/71"/>
    <hyperlink ref="C77" r:id="rId7" display="https://sistemas.mpal.mp.br/transparencia/pd/69"/>
    <hyperlink ref="C78" r:id="rId8" display="https://sistemas.mpal.mp.br/transparencia/pd/70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LibreOffice/7.5.2.2$Windows_X86_64 LibreOffice_project/53bb9681a964705cf672590721dbc85eb4d0c3a2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2013-09-10T12:31:39Z</dcterms:created>
  <dc:creator/>
  <dc:description/>
  <dc:language>pt-BR</dc:language>
  <cp:lastModifiedBy/>
  <dcterms:modified xsi:type="dcterms:W3CDTF">2026-06-12T11:45:06Z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