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C309D273-BC7B-481E-B872-004BF99AE710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Obras Públicas" sheetId="1" r:id="rId1"/>
  </sheets>
  <definedNames>
    <definedName name="Print_Titles_0" localSheetId="0">#REF!</definedName>
    <definedName name="_xlnm.Print_Titles" localSheetId="0">'Obras Públicas'!$4:$4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2" i="1" l="1"/>
  <c r="G12" i="1"/>
  <c r="K11" i="1"/>
  <c r="H11" i="1"/>
  <c r="J10" i="1"/>
  <c r="K10" i="1" s="1"/>
  <c r="H10" i="1"/>
  <c r="J9" i="1"/>
  <c r="K9" i="1" s="1"/>
  <c r="H9" i="1"/>
  <c r="J8" i="1"/>
  <c r="K8" i="1" s="1"/>
  <c r="H8" i="1"/>
  <c r="K7" i="1"/>
  <c r="J7" i="1"/>
  <c r="I7" i="1"/>
  <c r="J6" i="1"/>
  <c r="J12" i="1" s="1"/>
  <c r="H6" i="1"/>
  <c r="K6" i="1" l="1"/>
</calcChain>
</file>

<file path=xl/sharedStrings.xml><?xml version="1.0" encoding="utf-8"?>
<sst xmlns="http://schemas.openxmlformats.org/spreadsheetml/2006/main" count="52" uniqueCount="42">
  <si>
    <t>RESUMO DE DADOS — ACOMPANHAMENTO DE CONTRATOS</t>
  </si>
  <si>
    <t>Contrato</t>
  </si>
  <si>
    <t>Descrição do Objeto</t>
  </si>
  <si>
    <t>Empresa</t>
  </si>
  <si>
    <t>CNPJ</t>
  </si>
  <si>
    <t>Data Início</t>
  </si>
  <si>
    <t>Data Término /
Previsão Término</t>
  </si>
  <si>
    <t>Valor Contrato</t>
  </si>
  <si>
    <t>Alterações (aditivos, reajustes ou reequilíbrios)</t>
  </si>
  <si>
    <t>Valor Final
Empenhado</t>
  </si>
  <si>
    <t>Valor Medido</t>
  </si>
  <si>
    <t>Acumulado</t>
  </si>
  <si>
    <t>Situação</t>
  </si>
  <si>
    <t>Observações</t>
  </si>
  <si>
    <t>Atualização</t>
  </si>
  <si>
    <t>34/2020</t>
  </si>
  <si>
    <t>Construção do novo prédio sede das Promotorias de Justiça de Palmeira dos Índios</t>
  </si>
  <si>
    <t>SPS Construções e Empreendimentos LTDA – EPP</t>
  </si>
  <si>
    <t>22.576.047/0001-30</t>
  </si>
  <si>
    <t>Concluída</t>
  </si>
  <si>
    <t>Saldo remanescente anulado</t>
  </si>
  <si>
    <t>35/2021</t>
  </si>
  <si>
    <t>Construção do novo prédio sede das Promotorias de Justiça de Atalaia</t>
  </si>
  <si>
    <t>Dupla Construcoes Ltda</t>
  </si>
  <si>
    <t>13.591.329/0001-16</t>
  </si>
  <si>
    <t>40/2021</t>
  </si>
  <si>
    <t>Construção do novo prédio sede das Promotorias de Justiça de Penedo</t>
  </si>
  <si>
    <t>Assistence Engenharia LTDA</t>
  </si>
  <si>
    <t>08.898.820/0001-54</t>
  </si>
  <si>
    <t>39/2022</t>
  </si>
  <si>
    <t>Construção do novo prédio sede das Promotorias de Justiça de Murici</t>
  </si>
  <si>
    <t>24/2023</t>
  </si>
  <si>
    <t>Construção do novo prédio sede das Promotorias de Justiça de Delmiro Gouveia</t>
  </si>
  <si>
    <t>Leandro Ferraz Empreendimentos Ltda</t>
  </si>
  <si>
    <t>04.940.894/0002-31</t>
  </si>
  <si>
    <t>25/2024</t>
  </si>
  <si>
    <t>Construção do novo prédio sede das Promotorias de Justiça de Santana do Ipanema</t>
  </si>
  <si>
    <t>Abart Engenharia e Execução Ltda</t>
  </si>
  <si>
    <t>38.198.860/0002-35</t>
  </si>
  <si>
    <t>Em Andamento</t>
  </si>
  <si>
    <t>-</t>
  </si>
  <si>
    <t>TOTAIS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</si>
</sst>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/yyyy"/>
    <numFmt numFmtId="165" formatCode="&quot;R$ &quot;#,##0.00;[Red]&quot;(R$ &quot;#,##0.00\);\-"/>
    <numFmt numFmtId="166" formatCode="0.00%;\-0.00%;\—"/>
    <numFmt numFmtId="167" formatCode="dd/mm/yy\ hh:mm"/>
    <numFmt numFmtId="168" formatCode="&quot;R$ &quot;#,##0.00;[Red]&quot;- R$ &quot;#,##0.00"/>
    <numFmt numFmtId="169" formatCode="dd/mm/yy"/>
  </numFmts>
  <fonts count="10" x14ac:knownFonts="1">
    <font>
      <sz val="11"/>
      <color rgb="FF000000"/>
      <name val="Calibri"/>
      <family val="2"/>
      <charset val="1"/>
    </font>
    <font>
      <b/>
      <sz val="16"/>
      <color rgb="FF1F4E79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  <font>
      <b/>
      <sz val="9"/>
      <color rgb="FF1F4E79"/>
      <name val="Arial"/>
      <charset val="1"/>
    </font>
    <font>
      <b/>
      <sz val="9"/>
      <name val="Arial"/>
      <charset val="1"/>
    </font>
    <font>
      <b/>
      <sz val="9"/>
      <color rgb="FF1E6E3E"/>
      <name val="Arial"/>
      <charset val="1"/>
    </font>
    <font>
      <sz val="8"/>
      <color rgb="FF888888"/>
      <name val="Arial"/>
      <charset val="1"/>
    </font>
    <font>
      <sz val="9"/>
      <name val="Arial"/>
      <family val="2"/>
      <charset val="1"/>
    </font>
    <font>
      <b/>
      <sz val="9"/>
      <color rgb="FF856404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2E75B6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>
      <left/>
      <right style="thin">
        <color rgb="FFBDD7EE"/>
      </right>
      <top/>
      <bottom style="thin">
        <color rgb="FFBDD7EE"/>
      </bottom>
      <diagonal/>
    </border>
    <border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6" fontId="5" fillId="4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67" fontId="7" fillId="4" borderId="3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165" fontId="3" fillId="6" borderId="3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165" fontId="8" fillId="4" borderId="3" xfId="0" applyNumberFormat="1" applyFont="1" applyFill="1" applyBorder="1" applyAlignment="1">
      <alignment horizontal="center" vertical="center"/>
    </xf>
    <xf numFmtId="168" fontId="3" fillId="6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right" vertical="center"/>
    </xf>
    <xf numFmtId="0" fontId="0" fillId="8" borderId="4" xfId="0" applyFill="1" applyBorder="1"/>
    <xf numFmtId="165" fontId="2" fillId="8" borderId="4" xfId="0" applyNumberFormat="1" applyFont="1" applyFill="1" applyBorder="1" applyAlignment="1">
      <alignment horizontal="right" vertical="center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88888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5"/>
  <sheetViews>
    <sheetView showGridLines="0" tabSelected="1" topLeftCell="C1" zoomScale="85" zoomScaleNormal="85" workbookViewId="0">
      <pane ySplit="4" topLeftCell="A5" activePane="bottomLeft" state="frozen"/>
      <selection activeCell="I1" sqref="I1"/>
      <selection pane="bottomLeft" activeCell="N12" sqref="N12"/>
    </sheetView>
  </sheetViews>
  <sheetFormatPr defaultColWidth="8.6640625" defaultRowHeight="14.4" x14ac:dyDescent="0.3"/>
  <cols>
    <col min="1" max="1" width="13.21875" customWidth="1"/>
    <col min="2" max="2" width="47" customWidth="1"/>
    <col min="3" max="3" width="22" customWidth="1"/>
    <col min="4" max="4" width="18" customWidth="1"/>
    <col min="5" max="5" width="21.109375" customWidth="1"/>
    <col min="6" max="6" width="19.88671875" customWidth="1"/>
    <col min="7" max="7" width="16.6640625" customWidth="1"/>
    <col min="8" max="8" width="19.5546875" customWidth="1"/>
    <col min="9" max="9" width="16" customWidth="1"/>
    <col min="10" max="10" width="14" customWidth="1"/>
    <col min="11" max="11" width="13.5546875" customWidth="1"/>
    <col min="12" max="12" width="14" customWidth="1"/>
    <col min="13" max="13" width="22.77734375" customWidth="1"/>
    <col min="14" max="14" width="18" customWidth="1"/>
  </cols>
  <sheetData>
    <row r="1" spans="1:14" ht="1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4.4" customHeight="1" x14ac:dyDescent="0.3"/>
    <row r="5" spans="1:14" ht="39" customHeight="1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</row>
    <row r="6" spans="1:14" ht="34.65" customHeight="1" x14ac:dyDescent="0.3">
      <c r="A6" s="3" t="s">
        <v>15</v>
      </c>
      <c r="B6" s="4" t="s">
        <v>16</v>
      </c>
      <c r="C6" s="4" t="s">
        <v>17</v>
      </c>
      <c r="D6" s="5" t="s">
        <v>18</v>
      </c>
      <c r="E6" s="6">
        <v>44183</v>
      </c>
      <c r="F6" s="6">
        <v>45261</v>
      </c>
      <c r="G6" s="7">
        <v>2841930.11</v>
      </c>
      <c r="H6" s="7">
        <f>I6-G6</f>
        <v>888187.0700000003</v>
      </c>
      <c r="I6" s="8">
        <v>3730117.18</v>
      </c>
      <c r="J6" s="7">
        <f>I6-66167.03</f>
        <v>3663950.1500000004</v>
      </c>
      <c r="K6" s="9">
        <f t="shared" ref="K6:K11" si="0">IFERROR(J6/I6,"—")</f>
        <v>0.98226140713359578</v>
      </c>
      <c r="L6" s="10" t="s">
        <v>19</v>
      </c>
      <c r="M6" s="4" t="s">
        <v>20</v>
      </c>
      <c r="N6" s="11">
        <v>46174.524305555598</v>
      </c>
    </row>
    <row r="7" spans="1:14" ht="34.65" customHeight="1" x14ac:dyDescent="0.3">
      <c r="A7" s="12" t="s">
        <v>21</v>
      </c>
      <c r="B7" s="13" t="s">
        <v>22</v>
      </c>
      <c r="C7" s="13" t="s">
        <v>23</v>
      </c>
      <c r="D7" s="14" t="s">
        <v>24</v>
      </c>
      <c r="E7" s="15">
        <v>44531</v>
      </c>
      <c r="F7" s="15">
        <v>44888</v>
      </c>
      <c r="G7" s="16">
        <v>1207304.96</v>
      </c>
      <c r="H7" s="16">
        <v>222758.85</v>
      </c>
      <c r="I7" s="17">
        <f>SUM(G7:H7)</f>
        <v>1430063.81</v>
      </c>
      <c r="J7" s="16">
        <f>I7-32313.02</f>
        <v>1397750.79</v>
      </c>
      <c r="K7" s="18">
        <f t="shared" si="0"/>
        <v>0.97740449078282732</v>
      </c>
      <c r="L7" s="10" t="s">
        <v>19</v>
      </c>
      <c r="M7" s="13" t="s">
        <v>20</v>
      </c>
      <c r="N7" s="19">
        <v>46174.524432870399</v>
      </c>
    </row>
    <row r="8" spans="1:14" ht="34.65" customHeight="1" x14ac:dyDescent="0.3">
      <c r="A8" s="3" t="s">
        <v>25</v>
      </c>
      <c r="B8" s="4" t="s">
        <v>26</v>
      </c>
      <c r="C8" s="4" t="s">
        <v>27</v>
      </c>
      <c r="D8" s="5" t="s">
        <v>28</v>
      </c>
      <c r="E8" s="6">
        <v>44545</v>
      </c>
      <c r="F8" s="6">
        <v>45044</v>
      </c>
      <c r="G8" s="7">
        <v>2140699.2000000002</v>
      </c>
      <c r="H8" s="7">
        <f>I8-G8</f>
        <v>443479.86999999965</v>
      </c>
      <c r="I8" s="8">
        <v>2584179.0699999998</v>
      </c>
      <c r="J8" s="7">
        <f>I8-32313.02</f>
        <v>2551866.0499999998</v>
      </c>
      <c r="K8" s="9">
        <f t="shared" si="0"/>
        <v>0.98749582783363388</v>
      </c>
      <c r="L8" s="10" t="s">
        <v>19</v>
      </c>
      <c r="M8" s="4" t="s">
        <v>20</v>
      </c>
      <c r="N8" s="11">
        <v>46174.524305555598</v>
      </c>
    </row>
    <row r="9" spans="1:14" ht="34.65" customHeight="1" x14ac:dyDescent="0.3">
      <c r="A9" s="12" t="s">
        <v>29</v>
      </c>
      <c r="B9" s="13" t="s">
        <v>30</v>
      </c>
      <c r="C9" s="13" t="s">
        <v>27</v>
      </c>
      <c r="D9" s="14" t="s">
        <v>28</v>
      </c>
      <c r="E9" s="15">
        <v>44921</v>
      </c>
      <c r="F9" s="15">
        <v>45309</v>
      </c>
      <c r="G9" s="20">
        <v>1869902.46</v>
      </c>
      <c r="H9" s="16">
        <f>I9-G9</f>
        <v>-45027.469999999972</v>
      </c>
      <c r="I9" s="17">
        <v>1824874.99</v>
      </c>
      <c r="J9" s="16">
        <f>I9-54086.22</f>
        <v>1770788.77</v>
      </c>
      <c r="K9" s="18">
        <f t="shared" si="0"/>
        <v>0.97036168488450814</v>
      </c>
      <c r="L9" s="10" t="s">
        <v>19</v>
      </c>
      <c r="M9" s="13" t="s">
        <v>20</v>
      </c>
      <c r="N9" s="19">
        <v>46174.524305555598</v>
      </c>
    </row>
    <row r="10" spans="1:14" ht="34.65" customHeight="1" x14ac:dyDescent="0.3">
      <c r="A10" s="3" t="s">
        <v>31</v>
      </c>
      <c r="B10" s="4" t="s">
        <v>32</v>
      </c>
      <c r="C10" s="4" t="s">
        <v>33</v>
      </c>
      <c r="D10" s="5" t="s">
        <v>34</v>
      </c>
      <c r="E10" s="6">
        <v>45282</v>
      </c>
      <c r="F10" s="6">
        <v>45757</v>
      </c>
      <c r="G10" s="21">
        <v>2347501.65</v>
      </c>
      <c r="H10" s="7">
        <f>I10-G10</f>
        <v>86136.209999999963</v>
      </c>
      <c r="I10" s="8">
        <v>2433637.86</v>
      </c>
      <c r="J10" s="7">
        <f>I10-54086.22</f>
        <v>2379551.6399999997</v>
      </c>
      <c r="K10" s="9">
        <f t="shared" si="0"/>
        <v>0.97777556764341256</v>
      </c>
      <c r="L10" s="10" t="s">
        <v>19</v>
      </c>
      <c r="M10" s="4" t="s">
        <v>20</v>
      </c>
      <c r="N10" s="11">
        <v>46174.524305555598</v>
      </c>
    </row>
    <row r="11" spans="1:14" ht="34.65" customHeight="1" x14ac:dyDescent="0.3">
      <c r="A11" s="12" t="s">
        <v>35</v>
      </c>
      <c r="B11" s="13" t="s">
        <v>36</v>
      </c>
      <c r="C11" s="13" t="s">
        <v>37</v>
      </c>
      <c r="D11" s="14" t="s">
        <v>38</v>
      </c>
      <c r="E11" s="15">
        <v>45670</v>
      </c>
      <c r="F11" s="15">
        <v>46203</v>
      </c>
      <c r="G11" s="16">
        <v>2499120.3199999998</v>
      </c>
      <c r="H11" s="22">
        <f>I11-G11</f>
        <v>-63600.379999999888</v>
      </c>
      <c r="I11" s="17">
        <v>2435519.94</v>
      </c>
      <c r="J11" s="16">
        <v>1334273.9200000002</v>
      </c>
      <c r="K11" s="18">
        <f t="shared" si="0"/>
        <v>0.5478394564078175</v>
      </c>
      <c r="L11" s="23" t="s">
        <v>39</v>
      </c>
      <c r="M11" s="12" t="s">
        <v>40</v>
      </c>
      <c r="N11" s="19">
        <v>46206.53402777778</v>
      </c>
    </row>
    <row r="12" spans="1:14" x14ac:dyDescent="0.3">
      <c r="A12" s="24" t="s">
        <v>41</v>
      </c>
      <c r="B12" s="24"/>
      <c r="C12" s="25"/>
      <c r="D12" s="25"/>
      <c r="E12" s="25"/>
      <c r="F12" s="25"/>
      <c r="G12" s="26">
        <f>SUM(G4:G9)</f>
        <v>8059836.7299999995</v>
      </c>
      <c r="H12" s="26"/>
      <c r="I12" s="26">
        <f>SUM(I4:I9)</f>
        <v>9569235.0500000007</v>
      </c>
      <c r="J12" s="26">
        <f>SUM(J4:J9)</f>
        <v>9384355.7599999998</v>
      </c>
      <c r="K12" s="25"/>
      <c r="L12" s="25"/>
      <c r="M12" s="25"/>
      <c r="N12" s="25"/>
    </row>
    <row r="25" spans="8:8" x14ac:dyDescent="0.3">
      <c r="H25" s="27"/>
    </row>
  </sheetData>
  <mergeCells count="1">
    <mergeCell ref="A1:N3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Obras Públicas</vt:lpstr>
      <vt:lpstr>'Obras Públicas'!Titulos_de_impressao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Bruno Henrique</cp:lastModifiedBy>
  <cp:revision>4</cp:revision>
  <dcterms:created xsi:type="dcterms:W3CDTF">2026-05-06T16:51:23Z</dcterms:created>
  <dcterms:modified xsi:type="dcterms:W3CDTF">2026-07-03T15:49:13Z</dcterms:modified>
  <dc:language>en-US</dc:language>
</cp:coreProperties>
</file>